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ERVER\Prace\AKCE 2018\Gymnazium Benešov\PP\VYKAZ\"/>
    </mc:Choice>
  </mc:AlternateContent>
  <bookViews>
    <workbookView xWindow="5955" yWindow="-15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_xlnm.Print_Area" localSheetId="2">'Krycí list'!$A$1:$F$32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52511"/>
</workbook>
</file>

<file path=xl/calcChain.xml><?xml version="1.0" encoding="utf-8"?>
<calcChain xmlns="http://schemas.openxmlformats.org/spreadsheetml/2006/main">
  <c r="I79" i="8" l="1"/>
  <c r="C22" i="10" s="1"/>
  <c r="I73" i="8"/>
  <c r="D15" i="9" s="1"/>
  <c r="H71" i="8"/>
  <c r="H73" i="8" s="1"/>
  <c r="C15" i="9" s="1"/>
  <c r="A15" i="9"/>
  <c r="B15" i="9"/>
  <c r="I67" i="8"/>
  <c r="D14" i="9" s="1"/>
  <c r="H66" i="8"/>
  <c r="H67" i="8" s="1"/>
  <c r="C14" i="9" s="1"/>
  <c r="A14" i="9"/>
  <c r="B14" i="9"/>
  <c r="I62" i="8"/>
  <c r="D13" i="9" s="1"/>
  <c r="H61" i="8"/>
  <c r="H59" i="8"/>
  <c r="H57" i="8"/>
  <c r="H55" i="8"/>
  <c r="H53" i="8"/>
  <c r="A13" i="9"/>
  <c r="B13" i="9"/>
  <c r="D12" i="9"/>
  <c r="I49" i="8"/>
  <c r="H48" i="8"/>
  <c r="H45" i="8"/>
  <c r="H43" i="8"/>
  <c r="H41" i="8"/>
  <c r="H39" i="8"/>
  <c r="H36" i="8"/>
  <c r="H33" i="8"/>
  <c r="A12" i="9"/>
  <c r="B12" i="9"/>
  <c r="I29" i="8"/>
  <c r="D11" i="9" s="1"/>
  <c r="H28" i="8"/>
  <c r="H26" i="8"/>
  <c r="H23" i="8"/>
  <c r="H20" i="8"/>
  <c r="A11" i="9"/>
  <c r="B11" i="9"/>
  <c r="I16" i="8"/>
  <c r="D10" i="9" s="1"/>
  <c r="H15" i="8"/>
  <c r="H16" i="8" s="1"/>
  <c r="C10" i="9" s="1"/>
  <c r="A10" i="9"/>
  <c r="B10" i="9"/>
  <c r="I11" i="8"/>
  <c r="D9" i="9" s="1"/>
  <c r="H10" i="8"/>
  <c r="H8" i="8"/>
  <c r="H11" i="8" s="1"/>
  <c r="A9" i="9"/>
  <c r="B9" i="9"/>
  <c r="B5" i="9"/>
  <c r="B4" i="9"/>
  <c r="A5" i="10"/>
  <c r="C10" i="10"/>
  <c r="C11" i="10"/>
  <c r="H62" i="8" l="1"/>
  <c r="C13" i="9" s="1"/>
  <c r="D21" i="9"/>
  <c r="H49" i="8"/>
  <c r="C12" i="9" s="1"/>
  <c r="H29" i="8"/>
  <c r="C11" i="9" s="1"/>
  <c r="C9" i="9"/>
  <c r="H76" i="8"/>
  <c r="F76" i="8" s="1"/>
  <c r="F77" i="8" s="1"/>
  <c r="F79" i="8" s="1"/>
  <c r="H77" i="8" l="1"/>
  <c r="H79" i="8" s="1"/>
  <c r="C18" i="9"/>
  <c r="C19" i="9"/>
  <c r="C21" i="10"/>
  <c r="C19" i="10"/>
  <c r="C21" i="9" l="1"/>
  <c r="C18" i="10"/>
</calcChain>
</file>

<file path=xl/sharedStrings.xml><?xml version="1.0" encoding="utf-8"?>
<sst xmlns="http://schemas.openxmlformats.org/spreadsheetml/2006/main" count="152" uniqueCount="109">
  <si>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</si>
  <si>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</si>
  <si>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</si>
  <si>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</si>
  <si>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</si>
  <si>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</si>
  <si>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</si>
  <si>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</si>
  <si>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</si>
  <si>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</si>
  <si>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</si>
  <si>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</si>
  <si>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</si>
  <si>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</si>
  <si>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</si>
  <si>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</si>
  <si>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</si>
  <si>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</si>
  <si>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</si>
  <si>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</si>
  <si>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</si>
  <si>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</si>
  <si>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</si>
  <si>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</si>
  <si>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</si>
  <si>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</si>
  <si>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</si>
  <si>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</si>
  <si>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</si>
  <si>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</si>
  <si>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</si>
  <si>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</si>
  <si>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KOMUNIKACE                                        </t>
  </si>
  <si>
    <t xml:space="preserve">R59796-1111   </t>
  </si>
  <si>
    <t xml:space="preserve">Klad rigol lože B ZN0 10cm typu ACO               </t>
  </si>
  <si>
    <t xml:space="preserve">m   </t>
  </si>
  <si>
    <t xml:space="preserve">59229937      </t>
  </si>
  <si>
    <t xml:space="preserve">Pochozí liniový B žlab dl.1,5m                    </t>
  </si>
  <si>
    <t xml:space="preserve">ks  </t>
  </si>
  <si>
    <t>Oddíl celkem</t>
  </si>
  <si>
    <t xml:space="preserve">PRESUN HMOT                                       </t>
  </si>
  <si>
    <t xml:space="preserve">C99928-1111   </t>
  </si>
  <si>
    <t xml:space="preserve">Přesun hm v.do 25m     *                          </t>
  </si>
  <si>
    <t xml:space="preserve">t   </t>
  </si>
  <si>
    <t xml:space="preserve">IZOLACE TEPELNE                                   </t>
  </si>
  <si>
    <t>C71346-2113/99</t>
  </si>
  <si>
    <t xml:space="preserve">Izol potrubí skruž PE spona DN 25                 </t>
  </si>
  <si>
    <t xml:space="preserve">              </t>
  </si>
  <si>
    <t>+</t>
  </si>
  <si>
    <t xml:space="preserve">3+8+8                                             </t>
  </si>
  <si>
    <t xml:space="preserve">28770148      </t>
  </si>
  <si>
    <t xml:space="preserve">Izolace PE návlek.D 28/9                          </t>
  </si>
  <si>
    <t xml:space="preserve">3+8                                               </t>
  </si>
  <si>
    <t xml:space="preserve">28770393      </t>
  </si>
  <si>
    <t xml:space="preserve">Izolace PE návlek.D 28/30                         </t>
  </si>
  <si>
    <t xml:space="preserve">C99871-3101   </t>
  </si>
  <si>
    <t xml:space="preserve">Přesun hm izol.tepel.výška  6m  *                 </t>
  </si>
  <si>
    <t xml:space="preserve">VNITRNI KANALIZACE                                </t>
  </si>
  <si>
    <t>C72117-4042/98</t>
  </si>
  <si>
    <t xml:space="preserve">Potrubí z PP HT Systém                            </t>
  </si>
  <si>
    <t xml:space="preserve">připojovací hrdlové DN 40                         </t>
  </si>
  <si>
    <t>C72117-5012/98</t>
  </si>
  <si>
    <t xml:space="preserve">Potrubí odpad.protihlukové DN 100mm               </t>
  </si>
  <si>
    <t xml:space="preserve">30+6                                              </t>
  </si>
  <si>
    <t xml:space="preserve">C72119-4104   </t>
  </si>
  <si>
    <t xml:space="preserve">Vyvedení kanal výpustek D 40                      </t>
  </si>
  <si>
    <t xml:space="preserve">kus </t>
  </si>
  <si>
    <t xml:space="preserve">R72122-1202   </t>
  </si>
  <si>
    <t xml:space="preserve">Mtž sifonu do DN 40mm                             </t>
  </si>
  <si>
    <t xml:space="preserve">28701300      </t>
  </si>
  <si>
    <t xml:space="preserve">Sifon odvod.kondezátu DN 40                       </t>
  </si>
  <si>
    <t xml:space="preserve">C72129-0111   </t>
  </si>
  <si>
    <t xml:space="preserve">Zkouška těs kanal vodou -DN 125                   </t>
  </si>
  <si>
    <t xml:space="preserve">5+30+6                                            </t>
  </si>
  <si>
    <t xml:space="preserve">C99872-1101   </t>
  </si>
  <si>
    <t xml:space="preserve">Přesun hm kanalizace výška  6m  *                 </t>
  </si>
  <si>
    <t xml:space="preserve">VNITRNI VODOVOD                                   </t>
  </si>
  <si>
    <t xml:space="preserve">C72213-0213   </t>
  </si>
  <si>
    <t xml:space="preserve">Potrubí ocelzáv pozink 11353 DN 25                </t>
  </si>
  <si>
    <t>R72217-1222/01</t>
  </si>
  <si>
    <t xml:space="preserve">Potrubí PPR3 D 25/3,5 PN 16                       </t>
  </si>
  <si>
    <t xml:space="preserve">C72229-0226   </t>
  </si>
  <si>
    <t xml:space="preserve">Zkouška tlak potr -DN 50                          </t>
  </si>
  <si>
    <t xml:space="preserve">C72229-0234   </t>
  </si>
  <si>
    <t xml:space="preserve">Proplach a dezinfekce -DN 80                      </t>
  </si>
  <si>
    <t xml:space="preserve">C99872-2102   </t>
  </si>
  <si>
    <t xml:space="preserve">Přesun hm vodovod výška 12m                       </t>
  </si>
  <si>
    <t xml:space="preserve">RŮZNÉ                                             </t>
  </si>
  <si>
    <t xml:space="preserve">C0921         </t>
  </si>
  <si>
    <t xml:space="preserve">Dokumentace skutečného provedení                  </t>
  </si>
  <si>
    <t xml:space="preserve">kpl </t>
  </si>
  <si>
    <t xml:space="preserve">DOPOČTY PRIRAZEK                                 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</si>
  <si>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</si>
  <si>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</si>
  <si>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</si>
  <si>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</si>
  <si>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</si>
  <si>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</si>
  <si>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</si>
  <si>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</si>
  <si>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84 - ATEPRO s.r.o.-ateliér ZTI-Jan Hána      </t>
  </si>
  <si>
    <t xml:space="preserve">            </t>
  </si>
  <si>
    <t xml:space="preserve">Hlaváčková          </t>
  </si>
  <si>
    <t xml:space="preserve">481 - Přístavba budovy Gymnázia Benešov na č.p.415/1                    </t>
  </si>
  <si>
    <t xml:space="preserve">4810020 - Doplnění rozpočtu 1.NP-zdravotní instalace                        </t>
  </si>
  <si>
    <t>ATEPRO s.r.o.</t>
  </si>
  <si>
    <t>DPH 21%:</t>
  </si>
  <si>
    <t>21% daň z PH :</t>
  </si>
  <si>
    <t>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</si>
</sst>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80"/>
  <sheetViews>
    <sheetView tabSelected="1" view="pageBreakPreview" zoomScale="60" zoomScaleNormal="100" workbookViewId="0">
      <selection activeCell="B1" sqref="B1"/>
    </sheetView>
  </sheetViews>
  <sheetFormatPr defaultColWidth="9.140625" defaultRowHeight="11.25" x14ac:dyDescent="0.2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 x14ac:dyDescent="0.2">
      <c r="A1" s="1" t="s">
        <v>0</v>
      </c>
      <c r="D1" s="13" t="s">
        <v>103</v>
      </c>
    </row>
    <row r="2" spans="1:9" x14ac:dyDescent="0.2">
      <c r="A2" s="1" t="s">
        <v>1</v>
      </c>
      <c r="D2" s="13" t="s">
        <v>104</v>
      </c>
    </row>
    <row r="4" spans="1:9" x14ac:dyDescent="0.2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x14ac:dyDescent="0.2">
      <c r="A5" s="2"/>
      <c r="B5" s="33" t="s">
        <v>31</v>
      </c>
      <c r="C5" s="3"/>
      <c r="D5" s="15"/>
      <c r="E5" s="2"/>
      <c r="F5" s="57"/>
      <c r="G5" s="57"/>
      <c r="H5" s="68"/>
    </row>
    <row r="6" spans="1:9" x14ac:dyDescent="0.2">
      <c r="A6" s="35">
        <v>5</v>
      </c>
      <c r="B6" s="34" t="s">
        <v>32</v>
      </c>
      <c r="F6" s="69"/>
    </row>
    <row r="8" spans="1:9" x14ac:dyDescent="0.2">
      <c r="A8" s="1">
        <v>1</v>
      </c>
      <c r="B8" s="13" t="s">
        <v>33</v>
      </c>
      <c r="D8" s="13" t="s">
        <v>34</v>
      </c>
      <c r="E8" s="1" t="s">
        <v>35</v>
      </c>
      <c r="F8" s="31">
        <v>1.5</v>
      </c>
      <c r="H8" s="31">
        <f>F8*G8</f>
        <v>0</v>
      </c>
      <c r="I8" s="4">
        <v>0.67784999999999995</v>
      </c>
    </row>
    <row r="10" spans="1:9" x14ac:dyDescent="0.2">
      <c r="A10" s="1">
        <v>2</v>
      </c>
      <c r="B10" s="13" t="s">
        <v>36</v>
      </c>
      <c r="D10" s="13" t="s">
        <v>37</v>
      </c>
      <c r="E10" s="1" t="s">
        <v>38</v>
      </c>
      <c r="F10" s="31">
        <v>1</v>
      </c>
      <c r="H10" s="31">
        <f>F10*G10</f>
        <v>0</v>
      </c>
      <c r="I10" s="4">
        <v>4.7E-2</v>
      </c>
    </row>
    <row r="11" spans="1:9" x14ac:dyDescent="0.2">
      <c r="A11" s="38" t="s">
        <v>39</v>
      </c>
      <c r="B11" s="39"/>
      <c r="C11" s="40"/>
      <c r="D11" s="39"/>
      <c r="E11" s="40"/>
      <c r="F11" s="70"/>
      <c r="G11" s="70"/>
      <c r="H11" s="71">
        <f>SUM(H7:H10)</f>
        <v>0</v>
      </c>
      <c r="I11" s="41">
        <f>SUM(I7:I10)</f>
        <v>0.72484999999999999</v>
      </c>
    </row>
    <row r="12" spans="1:9" x14ac:dyDescent="0.2">
      <c r="B12" s="34" t="s">
        <v>31</v>
      </c>
    </row>
    <row r="13" spans="1:9" x14ac:dyDescent="0.2">
      <c r="A13" s="35">
        <v>99</v>
      </c>
      <c r="B13" s="34" t="s">
        <v>40</v>
      </c>
    </row>
    <row r="15" spans="1:9" x14ac:dyDescent="0.2">
      <c r="A15" s="1">
        <v>3</v>
      </c>
      <c r="B15" s="13" t="s">
        <v>41</v>
      </c>
      <c r="D15" s="13" t="s">
        <v>42</v>
      </c>
      <c r="E15" s="1" t="s">
        <v>43</v>
      </c>
      <c r="F15" s="31">
        <v>0.72499999999999998</v>
      </c>
      <c r="H15" s="31">
        <f>F15*G15</f>
        <v>0</v>
      </c>
      <c r="I15" s="4">
        <v>0</v>
      </c>
    </row>
    <row r="16" spans="1:9" x14ac:dyDescent="0.2">
      <c r="A16" s="38" t="s">
        <v>39</v>
      </c>
      <c r="B16" s="39"/>
      <c r="C16" s="40"/>
      <c r="D16" s="39"/>
      <c r="E16" s="40"/>
      <c r="F16" s="70"/>
      <c r="G16" s="70"/>
      <c r="H16" s="71">
        <f>SUM(H14:H15)</f>
        <v>0</v>
      </c>
      <c r="I16" s="41">
        <f>SUM(I14:I15)</f>
        <v>0</v>
      </c>
    </row>
    <row r="17" spans="1:9" x14ac:dyDescent="0.2">
      <c r="B17" s="34" t="s">
        <v>31</v>
      </c>
    </row>
    <row r="18" spans="1:9" x14ac:dyDescent="0.2">
      <c r="A18" s="35">
        <v>713</v>
      </c>
      <c r="B18" s="34" t="s">
        <v>44</v>
      </c>
    </row>
    <row r="20" spans="1:9" x14ac:dyDescent="0.2">
      <c r="A20" s="1">
        <v>4</v>
      </c>
      <c r="B20" s="13" t="s">
        <v>45</v>
      </c>
      <c r="D20" s="13" t="s">
        <v>46</v>
      </c>
      <c r="E20" s="1" t="s">
        <v>35</v>
      </c>
      <c r="F20" s="31">
        <v>19</v>
      </c>
      <c r="H20" s="31">
        <f>F20*G20</f>
        <v>0</v>
      </c>
      <c r="I20" s="4">
        <v>5.6999999999999998E-4</v>
      </c>
    </row>
    <row r="21" spans="1:9" x14ac:dyDescent="0.2">
      <c r="B21" s="13" t="s">
        <v>47</v>
      </c>
      <c r="C21" s="1" t="s">
        <v>48</v>
      </c>
      <c r="D21" s="13" t="s">
        <v>49</v>
      </c>
      <c r="G21" s="31">
        <v>19</v>
      </c>
    </row>
    <row r="23" spans="1:9" x14ac:dyDescent="0.2">
      <c r="A23" s="1">
        <v>5</v>
      </c>
      <c r="B23" s="13" t="s">
        <v>50</v>
      </c>
      <c r="D23" s="13" t="s">
        <v>51</v>
      </c>
      <c r="E23" s="1" t="s">
        <v>35</v>
      </c>
      <c r="F23" s="31">
        <v>11</v>
      </c>
      <c r="H23" s="31">
        <f>F23*G23</f>
        <v>0</v>
      </c>
      <c r="I23" s="4">
        <v>0</v>
      </c>
    </row>
    <row r="24" spans="1:9" x14ac:dyDescent="0.2">
      <c r="B24" s="13" t="s">
        <v>47</v>
      </c>
      <c r="C24" s="1" t="s">
        <v>48</v>
      </c>
      <c r="D24" s="13" t="s">
        <v>52</v>
      </c>
      <c r="G24" s="31">
        <v>11</v>
      </c>
    </row>
    <row r="26" spans="1:9" x14ac:dyDescent="0.2">
      <c r="A26" s="1">
        <v>6</v>
      </c>
      <c r="B26" s="13" t="s">
        <v>53</v>
      </c>
      <c r="D26" s="13" t="s">
        <v>54</v>
      </c>
      <c r="E26" s="1" t="s">
        <v>35</v>
      </c>
      <c r="F26" s="31">
        <v>8</v>
      </c>
      <c r="H26" s="31">
        <f>F26*G26</f>
        <v>0</v>
      </c>
      <c r="I26" s="4">
        <v>0</v>
      </c>
    </row>
    <row r="28" spans="1:9" x14ac:dyDescent="0.2">
      <c r="A28" s="1">
        <v>7</v>
      </c>
      <c r="B28" s="13" t="s">
        <v>55</v>
      </c>
      <c r="D28" s="13" t="s">
        <v>56</v>
      </c>
      <c r="E28" s="1" t="s">
        <v>43</v>
      </c>
      <c r="F28" s="31">
        <v>1E-3</v>
      </c>
      <c r="H28" s="31">
        <f>F28*G28</f>
        <v>0</v>
      </c>
      <c r="I28" s="4">
        <v>0</v>
      </c>
    </row>
    <row r="29" spans="1:9" x14ac:dyDescent="0.2">
      <c r="A29" s="38" t="s">
        <v>39</v>
      </c>
      <c r="B29" s="39"/>
      <c r="C29" s="40"/>
      <c r="D29" s="39"/>
      <c r="E29" s="40"/>
      <c r="F29" s="70"/>
      <c r="G29" s="70"/>
      <c r="H29" s="71">
        <f>SUM(H19:H28)</f>
        <v>0</v>
      </c>
      <c r="I29" s="41">
        <f>SUM(I19:I28)</f>
        <v>5.6999999999999998E-4</v>
      </c>
    </row>
    <row r="30" spans="1:9" x14ac:dyDescent="0.2">
      <c r="B30" s="34" t="s">
        <v>31</v>
      </c>
    </row>
    <row r="31" spans="1:9" x14ac:dyDescent="0.2">
      <c r="A31" s="35">
        <v>721</v>
      </c>
      <c r="B31" s="34" t="s">
        <v>57</v>
      </c>
    </row>
    <row r="33" spans="1:9" x14ac:dyDescent="0.2">
      <c r="A33" s="1">
        <v>8</v>
      </c>
      <c r="B33" s="13" t="s">
        <v>58</v>
      </c>
      <c r="D33" s="13" t="s">
        <v>59</v>
      </c>
      <c r="E33" s="1" t="s">
        <v>35</v>
      </c>
      <c r="F33" s="31">
        <v>5</v>
      </c>
      <c r="H33" s="31">
        <f>F33*G33</f>
        <v>0</v>
      </c>
      <c r="I33" s="4">
        <v>4.15E-3</v>
      </c>
    </row>
    <row r="34" spans="1:9" x14ac:dyDescent="0.2">
      <c r="D34" s="13" t="s">
        <v>60</v>
      </c>
    </row>
    <row r="36" spans="1:9" x14ac:dyDescent="0.2">
      <c r="A36" s="1">
        <v>9</v>
      </c>
      <c r="B36" s="13" t="s">
        <v>61</v>
      </c>
      <c r="D36" s="13" t="s">
        <v>62</v>
      </c>
      <c r="E36" s="1" t="s">
        <v>35</v>
      </c>
      <c r="F36" s="31">
        <v>36</v>
      </c>
      <c r="H36" s="31">
        <f>F36*G36</f>
        <v>0</v>
      </c>
      <c r="I36" s="4">
        <v>0.11196</v>
      </c>
    </row>
    <row r="37" spans="1:9" x14ac:dyDescent="0.2">
      <c r="B37" s="13" t="s">
        <v>47</v>
      </c>
      <c r="C37" s="1" t="s">
        <v>48</v>
      </c>
      <c r="D37" s="13" t="s">
        <v>63</v>
      </c>
      <c r="G37" s="31">
        <v>36</v>
      </c>
    </row>
    <row r="39" spans="1:9" x14ac:dyDescent="0.2">
      <c r="A39" s="1">
        <v>10</v>
      </c>
      <c r="B39" s="13" t="s">
        <v>64</v>
      </c>
      <c r="D39" s="13" t="s">
        <v>65</v>
      </c>
      <c r="E39" s="1" t="s">
        <v>66</v>
      </c>
      <c r="F39" s="31">
        <v>1</v>
      </c>
      <c r="H39" s="31">
        <f>F39*G39</f>
        <v>0</v>
      </c>
      <c r="I39" s="4">
        <v>0</v>
      </c>
    </row>
    <row r="41" spans="1:9" x14ac:dyDescent="0.2">
      <c r="A41" s="1">
        <v>11</v>
      </c>
      <c r="B41" s="13" t="s">
        <v>67</v>
      </c>
      <c r="D41" s="13" t="s">
        <v>68</v>
      </c>
      <c r="E41" s="1" t="s">
        <v>38</v>
      </c>
      <c r="F41" s="31">
        <v>1</v>
      </c>
      <c r="H41" s="31">
        <f>F41*G41</f>
        <v>0</v>
      </c>
      <c r="I41" s="4">
        <v>5.7299999999999999E-3</v>
      </c>
    </row>
    <row r="43" spans="1:9" x14ac:dyDescent="0.2">
      <c r="A43" s="1">
        <v>12</v>
      </c>
      <c r="B43" s="13" t="s">
        <v>69</v>
      </c>
      <c r="D43" s="13" t="s">
        <v>70</v>
      </c>
      <c r="E43" s="1" t="s">
        <v>38</v>
      </c>
      <c r="F43" s="31">
        <v>1</v>
      </c>
      <c r="H43" s="31">
        <f>F43*G43</f>
        <v>0</v>
      </c>
      <c r="I43" s="4">
        <v>0</v>
      </c>
    </row>
    <row r="45" spans="1:9" x14ac:dyDescent="0.2">
      <c r="A45" s="1">
        <v>13</v>
      </c>
      <c r="B45" s="13" t="s">
        <v>71</v>
      </c>
      <c r="D45" s="13" t="s">
        <v>72</v>
      </c>
      <c r="E45" s="1" t="s">
        <v>35</v>
      </c>
      <c r="F45" s="31">
        <v>41</v>
      </c>
      <c r="H45" s="31">
        <f>F45*G45</f>
        <v>0</v>
      </c>
      <c r="I45" s="4">
        <v>0</v>
      </c>
    </row>
    <row r="46" spans="1:9" x14ac:dyDescent="0.2">
      <c r="B46" s="13" t="s">
        <v>47</v>
      </c>
      <c r="C46" s="1" t="s">
        <v>48</v>
      </c>
      <c r="D46" s="13" t="s">
        <v>73</v>
      </c>
      <c r="G46" s="31">
        <v>41</v>
      </c>
    </row>
    <row r="48" spans="1:9" x14ac:dyDescent="0.2">
      <c r="A48" s="1">
        <v>14</v>
      </c>
      <c r="B48" s="13" t="s">
        <v>74</v>
      </c>
      <c r="D48" s="13" t="s">
        <v>75</v>
      </c>
      <c r="E48" s="1" t="s">
        <v>43</v>
      </c>
      <c r="F48" s="31">
        <v>0.122</v>
      </c>
      <c r="H48" s="31">
        <f>F48*G48</f>
        <v>0</v>
      </c>
      <c r="I48" s="4">
        <v>0</v>
      </c>
    </row>
    <row r="49" spans="1:9" x14ac:dyDescent="0.2">
      <c r="A49" s="38" t="s">
        <v>39</v>
      </c>
      <c r="B49" s="39"/>
      <c r="C49" s="40"/>
      <c r="D49" s="39"/>
      <c r="E49" s="40"/>
      <c r="F49" s="70"/>
      <c r="G49" s="70"/>
      <c r="H49" s="71">
        <f>SUM(H32:H48)</f>
        <v>0</v>
      </c>
      <c r="I49" s="41">
        <f>SUM(I32:I48)</f>
        <v>0.12184</v>
      </c>
    </row>
    <row r="50" spans="1:9" x14ac:dyDescent="0.2">
      <c r="B50" s="34" t="s">
        <v>31</v>
      </c>
    </row>
    <row r="51" spans="1:9" x14ac:dyDescent="0.2">
      <c r="A51" s="35">
        <v>722</v>
      </c>
      <c r="B51" s="34" t="s">
        <v>76</v>
      </c>
    </row>
    <row r="53" spans="1:9" x14ac:dyDescent="0.2">
      <c r="A53" s="1">
        <v>15</v>
      </c>
      <c r="B53" s="13" t="s">
        <v>77</v>
      </c>
      <c r="D53" s="13" t="s">
        <v>78</v>
      </c>
      <c r="E53" s="1" t="s">
        <v>35</v>
      </c>
      <c r="F53" s="31">
        <v>3</v>
      </c>
      <c r="H53" s="31">
        <f>F53*G53</f>
        <v>0</v>
      </c>
      <c r="I53" s="4">
        <v>3.8699999999999998E-2</v>
      </c>
    </row>
    <row r="55" spans="1:9" x14ac:dyDescent="0.2">
      <c r="A55" s="1">
        <v>16</v>
      </c>
      <c r="B55" s="13" t="s">
        <v>79</v>
      </c>
      <c r="D55" s="13" t="s">
        <v>80</v>
      </c>
      <c r="E55" s="1" t="s">
        <v>35</v>
      </c>
      <c r="F55" s="31">
        <v>16</v>
      </c>
      <c r="H55" s="31">
        <f>F55*G55</f>
        <v>0</v>
      </c>
      <c r="I55" s="4">
        <v>6.4000000000000003E-3</v>
      </c>
    </row>
    <row r="57" spans="1:9" x14ac:dyDescent="0.2">
      <c r="A57" s="1">
        <v>17</v>
      </c>
      <c r="B57" s="13" t="s">
        <v>81</v>
      </c>
      <c r="D57" s="13" t="s">
        <v>82</v>
      </c>
      <c r="E57" s="1" t="s">
        <v>35</v>
      </c>
      <c r="F57" s="31">
        <v>19</v>
      </c>
      <c r="H57" s="31">
        <f>F57*G57</f>
        <v>0</v>
      </c>
      <c r="I57" s="4">
        <v>3.4199999999999999E-3</v>
      </c>
    </row>
    <row r="59" spans="1:9" x14ac:dyDescent="0.2">
      <c r="A59" s="1">
        <v>18</v>
      </c>
      <c r="B59" s="13" t="s">
        <v>83</v>
      </c>
      <c r="D59" s="13" t="s">
        <v>84</v>
      </c>
      <c r="E59" s="1" t="s">
        <v>35</v>
      </c>
      <c r="F59" s="31">
        <v>19</v>
      </c>
      <c r="H59" s="31">
        <f>F59*G59</f>
        <v>0</v>
      </c>
      <c r="I59" s="4">
        <v>1.9000000000000001E-4</v>
      </c>
    </row>
    <row r="61" spans="1:9" x14ac:dyDescent="0.2">
      <c r="A61" s="1">
        <v>19</v>
      </c>
      <c r="B61" s="13" t="s">
        <v>85</v>
      </c>
      <c r="D61" s="13" t="s">
        <v>86</v>
      </c>
      <c r="E61" s="1" t="s">
        <v>43</v>
      </c>
      <c r="F61" s="31">
        <v>4.9000000000000002E-2</v>
      </c>
      <c r="H61" s="31">
        <f>F61*G61</f>
        <v>0</v>
      </c>
      <c r="I61" s="4">
        <v>0</v>
      </c>
    </row>
    <row r="62" spans="1:9" x14ac:dyDescent="0.2">
      <c r="A62" s="38" t="s">
        <v>39</v>
      </c>
      <c r="B62" s="39"/>
      <c r="C62" s="40"/>
      <c r="D62" s="39"/>
      <c r="E62" s="40"/>
      <c r="F62" s="70"/>
      <c r="G62" s="70"/>
      <c r="H62" s="71">
        <f>SUM(H52:H61)</f>
        <v>0</v>
      </c>
      <c r="I62" s="41">
        <f>SUM(I52:I61)</f>
        <v>4.8710000000000003E-2</v>
      </c>
    </row>
    <row r="63" spans="1:9" x14ac:dyDescent="0.2">
      <c r="B63" s="34" t="s">
        <v>31</v>
      </c>
    </row>
    <row r="64" spans="1:9" x14ac:dyDescent="0.2">
      <c r="A64" s="35">
        <v>900</v>
      </c>
      <c r="B64" s="34" t="s">
        <v>87</v>
      </c>
    </row>
    <row r="66" spans="1:9" x14ac:dyDescent="0.2">
      <c r="A66" s="1">
        <v>20</v>
      </c>
      <c r="B66" s="13" t="s">
        <v>88</v>
      </c>
      <c r="D66" s="13" t="s">
        <v>89</v>
      </c>
      <c r="E66" s="1" t="s">
        <v>90</v>
      </c>
      <c r="F66" s="31">
        <v>1</v>
      </c>
      <c r="H66" s="31">
        <f>F66*G66</f>
        <v>0</v>
      </c>
      <c r="I66" s="4">
        <v>0</v>
      </c>
    </row>
    <row r="67" spans="1:9" x14ac:dyDescent="0.2">
      <c r="A67" s="38" t="s">
        <v>39</v>
      </c>
      <c r="B67" s="39"/>
      <c r="C67" s="40"/>
      <c r="D67" s="39"/>
      <c r="E67" s="40"/>
      <c r="F67" s="70"/>
      <c r="G67" s="70"/>
      <c r="H67" s="71">
        <f>SUM(H65:H66)</f>
        <v>0</v>
      </c>
      <c r="I67" s="41">
        <f>SUM(I65:I66)</f>
        <v>0</v>
      </c>
    </row>
    <row r="68" spans="1:9" x14ac:dyDescent="0.2">
      <c r="B68" s="34" t="s">
        <v>31</v>
      </c>
    </row>
    <row r="69" spans="1:9" x14ac:dyDescent="0.2">
      <c r="A69" s="35">
        <v>998</v>
      </c>
      <c r="B69" s="34" t="s">
        <v>91</v>
      </c>
    </row>
    <row r="71" spans="1:9" x14ac:dyDescent="0.2">
      <c r="A71" s="1">
        <v>21</v>
      </c>
      <c r="B71" s="13" t="s">
        <v>92</v>
      </c>
      <c r="D71" s="13" t="s">
        <v>93</v>
      </c>
      <c r="E71" s="1" t="s">
        <v>94</v>
      </c>
      <c r="G71" s="31">
        <v>23</v>
      </c>
      <c r="H71" s="31">
        <f>F71*G71</f>
        <v>0</v>
      </c>
      <c r="I71" s="4">
        <v>0</v>
      </c>
    </row>
    <row r="72" spans="1:9" x14ac:dyDescent="0.2">
      <c r="D72" s="13" t="s">
        <v>95</v>
      </c>
    </row>
    <row r="73" spans="1:9" x14ac:dyDescent="0.2">
      <c r="A73" s="38" t="s">
        <v>39</v>
      </c>
      <c r="B73" s="39"/>
      <c r="C73" s="40"/>
      <c r="D73" s="39"/>
      <c r="E73" s="40"/>
      <c r="F73" s="70"/>
      <c r="G73" s="70"/>
      <c r="H73" s="71">
        <f>SUM(H70:H72)</f>
        <v>0</v>
      </c>
      <c r="I73" s="41">
        <f>SUM(I70:I72)</f>
        <v>0</v>
      </c>
    </row>
    <row r="75" spans="1:9" x14ac:dyDescent="0.2">
      <c r="A75" s="38" t="s">
        <v>96</v>
      </c>
      <c r="B75" s="49"/>
      <c r="C75" s="50"/>
      <c r="D75" s="49"/>
      <c r="E75" s="51"/>
      <c r="F75" s="67">
        <v>0.21</v>
      </c>
      <c r="G75" s="63"/>
      <c r="H75" s="63" t="s">
        <v>97</v>
      </c>
      <c r="I75" s="52" t="s">
        <v>16</v>
      </c>
    </row>
    <row r="76" spans="1:9" x14ac:dyDescent="0.2">
      <c r="A76" s="36"/>
      <c r="B76" s="42" t="s">
        <v>26</v>
      </c>
      <c r="C76" s="43"/>
      <c r="D76" s="42"/>
      <c r="E76" s="53"/>
      <c r="F76" s="65">
        <f>H76-G76</f>
        <v>0</v>
      </c>
      <c r="G76" s="65"/>
      <c r="H76" s="65">
        <f>SUMIF(A:A,"Oddíl celkem",H:H)</f>
        <v>0</v>
      </c>
      <c r="I76" s="54"/>
    </row>
    <row r="77" spans="1:9" x14ac:dyDescent="0.2">
      <c r="A77" s="44"/>
      <c r="B77" s="45" t="s">
        <v>98</v>
      </c>
      <c r="C77" s="46"/>
      <c r="D77" s="45"/>
      <c r="E77" s="55"/>
      <c r="F77" s="66">
        <f>F76*0.21</f>
        <v>0</v>
      </c>
      <c r="G77" s="66"/>
      <c r="H77" s="66">
        <f>F77+G77</f>
        <v>0</v>
      </c>
      <c r="I77" s="56"/>
    </row>
    <row r="78" spans="1:9" x14ac:dyDescent="0.2">
      <c r="A78" s="36"/>
      <c r="B78" s="42"/>
      <c r="C78" s="43"/>
      <c r="D78" s="42"/>
      <c r="E78" s="37"/>
      <c r="F78" s="59"/>
      <c r="G78" s="59"/>
      <c r="H78" s="59"/>
      <c r="I78" s="47"/>
    </row>
    <row r="79" spans="1:9" x14ac:dyDescent="0.2">
      <c r="A79" s="36"/>
      <c r="B79" s="42" t="s">
        <v>99</v>
      </c>
      <c r="C79" s="43"/>
      <c r="D79" s="42"/>
      <c r="E79" s="37"/>
      <c r="F79" s="59">
        <f>F77+F76</f>
        <v>0</v>
      </c>
      <c r="G79" s="59"/>
      <c r="H79" s="59">
        <f>H77+H76</f>
        <v>0</v>
      </c>
      <c r="I79" s="47">
        <f>SUMIF(A:A,"Oddíl celkem",I:I)</f>
        <v>0.89596999999999993</v>
      </c>
    </row>
    <row r="80" spans="1:9" x14ac:dyDescent="0.2">
      <c r="A80" s="44"/>
      <c r="B80" s="45"/>
      <c r="C80" s="46"/>
      <c r="D80" s="45"/>
      <c r="E80" s="46"/>
      <c r="F80" s="61"/>
      <c r="G80" s="61"/>
      <c r="H80" s="61"/>
      <c r="I80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&amp;LATEPRO s.r.o.&amp;CNABÍDKOVÝ ROZPOČET VČ. VÝKAZU VÝMĚR&amp;R&amp;8Datum  :    &amp;D &amp;10
    &amp;8                      Strana  :                  &amp;P</oddHeader>
  </headerFooter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138"/>
  <sheetViews>
    <sheetView view="pageBreakPreview" zoomScale="60" zoomScaleNormal="100" workbookViewId="0">
      <selection activeCell="N26" sqref="N26"/>
    </sheetView>
  </sheetViews>
  <sheetFormatPr defaultRowHeight="12.75" x14ac:dyDescent="0.2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 x14ac:dyDescent="0.2">
      <c r="A1" s="1" t="s">
        <v>105</v>
      </c>
      <c r="D1" s="10">
        <v>43264</v>
      </c>
      <c r="E1" s="1"/>
      <c r="F1" s="1"/>
      <c r="G1" s="1"/>
    </row>
    <row r="2" spans="1:7" x14ac:dyDescent="0.2">
      <c r="B2" s="18" t="s">
        <v>9</v>
      </c>
      <c r="C2" s="31"/>
      <c r="D2" s="4"/>
      <c r="E2" s="1"/>
      <c r="F2" s="1"/>
      <c r="G2" s="1"/>
    </row>
    <row r="3" spans="1:7" x14ac:dyDescent="0.2">
      <c r="A3" s="1"/>
      <c r="B3" s="18" t="s">
        <v>15</v>
      </c>
      <c r="C3" s="31"/>
      <c r="D3" s="4"/>
      <c r="E3" s="1"/>
      <c r="F3" s="1"/>
      <c r="G3" s="1"/>
    </row>
    <row r="4" spans="1:7" x14ac:dyDescent="0.2">
      <c r="A4" s="1" t="s">
        <v>10</v>
      </c>
      <c r="B4" s="13" t="str">
        <f>'Položkový rozpočet'!D1</f>
        <v xml:space="preserve">481 - Přístavba budovy Gymnázia Benešov na č.p.415/1                    </v>
      </c>
      <c r="C4" s="31"/>
      <c r="D4" s="4"/>
      <c r="E4" s="1"/>
      <c r="F4" s="1"/>
      <c r="G4" s="1"/>
    </row>
    <row r="5" spans="1:7" x14ac:dyDescent="0.2">
      <c r="A5" s="1" t="s">
        <v>11</v>
      </c>
      <c r="B5" s="13" t="str">
        <f>'Položkový rozpočet'!D2</f>
        <v xml:space="preserve">4810020 - Doplnění rozpočtu 1.NP-zdravotní instalace                        </v>
      </c>
      <c r="C5" s="31"/>
      <c r="D5" s="4"/>
      <c r="E5" s="1"/>
      <c r="F5" s="1"/>
      <c r="G5" s="1"/>
    </row>
    <row r="6" spans="1:7" x14ac:dyDescent="0.2">
      <c r="A6" s="1"/>
      <c r="B6" s="11"/>
      <c r="C6" s="31"/>
      <c r="D6" s="4"/>
      <c r="E6" s="1"/>
      <c r="F6" s="1"/>
      <c r="G6" s="1"/>
    </row>
    <row r="7" spans="1:7" x14ac:dyDescent="0.2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 x14ac:dyDescent="0.2">
      <c r="B8" s="11"/>
      <c r="C8" s="31"/>
      <c r="D8" s="4"/>
      <c r="E8" s="1"/>
      <c r="F8" s="1"/>
      <c r="G8" s="1"/>
    </row>
    <row r="9" spans="1:7" x14ac:dyDescent="0.2">
      <c r="A9" s="11">
        <f>'Položkový rozpočet'!A6</f>
        <v>5</v>
      </c>
      <c r="B9" s="13" t="str">
        <f>'Položkový rozpočet'!B6</f>
        <v xml:space="preserve">KOMUNIKACE                                        </v>
      </c>
      <c r="C9" s="31">
        <f>'Položkový rozpočet'!H11</f>
        <v>0</v>
      </c>
      <c r="D9" s="4">
        <f>'Položkový rozpočet'!I11</f>
        <v>0.72484999999999999</v>
      </c>
      <c r="E9" s="1"/>
      <c r="F9" s="1"/>
      <c r="G9" s="1"/>
    </row>
    <row r="10" spans="1:7" s="1" customFormat="1" ht="11.25" x14ac:dyDescent="0.2">
      <c r="A10" s="1">
        <f>'Položkový rozpočet'!A13</f>
        <v>99</v>
      </c>
      <c r="B10" s="13" t="str">
        <f>'Položkový rozpočet'!B13</f>
        <v xml:space="preserve">PRESUN HMOT                                       </v>
      </c>
      <c r="C10" s="31">
        <f>'Položkový rozpočet'!H16</f>
        <v>0</v>
      </c>
      <c r="D10" s="4">
        <f>'Položkový rozpočet'!I16</f>
        <v>0</v>
      </c>
    </row>
    <row r="11" spans="1:7" s="1" customFormat="1" ht="11.25" x14ac:dyDescent="0.2">
      <c r="A11" s="1">
        <f>'Položkový rozpočet'!A18</f>
        <v>713</v>
      </c>
      <c r="B11" s="13" t="str">
        <f>'Položkový rozpočet'!B18</f>
        <v xml:space="preserve">IZOLACE TEPELNE                                   </v>
      </c>
      <c r="C11" s="31">
        <f>'Položkový rozpočet'!H29</f>
        <v>0</v>
      </c>
      <c r="D11" s="4">
        <f>'Položkový rozpočet'!I29</f>
        <v>5.6999999999999998E-4</v>
      </c>
    </row>
    <row r="12" spans="1:7" s="1" customFormat="1" ht="11.25" x14ac:dyDescent="0.2">
      <c r="A12" s="1">
        <f>'Položkový rozpočet'!A31</f>
        <v>721</v>
      </c>
      <c r="B12" s="13" t="str">
        <f>'Položkový rozpočet'!B31</f>
        <v xml:space="preserve">VNITRNI KANALIZACE                                </v>
      </c>
      <c r="C12" s="31">
        <f>'Položkový rozpočet'!H49</f>
        <v>0</v>
      </c>
      <c r="D12" s="4">
        <f>'Položkový rozpočet'!I49</f>
        <v>0.12184</v>
      </c>
    </row>
    <row r="13" spans="1:7" s="1" customFormat="1" ht="11.25" x14ac:dyDescent="0.2">
      <c r="A13" s="1">
        <f>'Položkový rozpočet'!A51</f>
        <v>722</v>
      </c>
      <c r="B13" s="13" t="str">
        <f>'Položkový rozpočet'!B51</f>
        <v xml:space="preserve">VNITRNI VODOVOD                                   </v>
      </c>
      <c r="C13" s="31">
        <f>'Položkový rozpočet'!H62</f>
        <v>0</v>
      </c>
      <c r="D13" s="4">
        <f>'Položkový rozpočet'!I62</f>
        <v>4.8710000000000003E-2</v>
      </c>
    </row>
    <row r="14" spans="1:7" s="1" customFormat="1" ht="11.25" x14ac:dyDescent="0.2">
      <c r="A14" s="1">
        <f>'Položkový rozpočet'!A64</f>
        <v>900</v>
      </c>
      <c r="B14" s="13" t="str">
        <f>'Položkový rozpočet'!B64</f>
        <v xml:space="preserve">RŮZNÉ                                             </v>
      </c>
      <c r="C14" s="31">
        <f>'Položkový rozpočet'!H67</f>
        <v>0</v>
      </c>
      <c r="D14" s="4">
        <f>'Položkový rozpočet'!I67</f>
        <v>0</v>
      </c>
    </row>
    <row r="15" spans="1:7" s="1" customFormat="1" ht="11.25" x14ac:dyDescent="0.2">
      <c r="A15" s="1">
        <f>'Položkový rozpočet'!A69</f>
        <v>998</v>
      </c>
      <c r="B15" s="13" t="str">
        <f>'Položkový rozpočet'!B69</f>
        <v xml:space="preserve">DOPOČTY PRIRAZEK                                  </v>
      </c>
      <c r="C15" s="31">
        <f>'Položkový rozpočet'!H73</f>
        <v>0</v>
      </c>
      <c r="D15" s="4">
        <f>'Položkový rozpočet'!I73</f>
        <v>0</v>
      </c>
    </row>
    <row r="16" spans="1:7" s="1" customFormat="1" ht="11.25" x14ac:dyDescent="0.2">
      <c r="B16" s="11"/>
      <c r="C16" s="31"/>
      <c r="D16" s="4"/>
    </row>
    <row r="17" spans="1:4" s="1" customFormat="1" ht="11.25" x14ac:dyDescent="0.2">
      <c r="A17" s="38" t="s">
        <v>96</v>
      </c>
      <c r="B17" s="62"/>
      <c r="C17" s="63" t="s">
        <v>8</v>
      </c>
      <c r="D17" s="64" t="s">
        <v>16</v>
      </c>
    </row>
    <row r="18" spans="1:4" s="1" customFormat="1" ht="11.25" x14ac:dyDescent="0.2">
      <c r="A18" s="36"/>
      <c r="B18" s="58" t="s">
        <v>26</v>
      </c>
      <c r="C18" s="65">
        <f>'Položkový rozpočet'!H76</f>
        <v>0</v>
      </c>
      <c r="D18" s="54"/>
    </row>
    <row r="19" spans="1:4" s="1" customFormat="1" ht="11.25" x14ac:dyDescent="0.2">
      <c r="A19" s="36"/>
      <c r="B19" s="58" t="s">
        <v>106</v>
      </c>
      <c r="C19" s="65">
        <f>'Položkový rozpočet'!F77</f>
        <v>0</v>
      </c>
      <c r="D19" s="54"/>
    </row>
    <row r="20" spans="1:4" s="1" customFormat="1" ht="11.25" x14ac:dyDescent="0.2">
      <c r="A20" s="44"/>
      <c r="B20" s="60"/>
      <c r="C20" s="66"/>
      <c r="D20" s="56"/>
    </row>
    <row r="21" spans="1:4" s="1" customFormat="1" ht="11.25" x14ac:dyDescent="0.2">
      <c r="A21" s="44"/>
      <c r="B21" s="60" t="s">
        <v>99</v>
      </c>
      <c r="C21" s="61">
        <f>C20+C19+C18</f>
        <v>0</v>
      </c>
      <c r="D21" s="48">
        <f>'Položkový rozpočet'!I79</f>
        <v>0.89596999999999993</v>
      </c>
    </row>
    <row r="22" spans="1:4" s="1" customFormat="1" ht="11.25" x14ac:dyDescent="0.2">
      <c r="B22" s="11"/>
      <c r="C22" s="31"/>
      <c r="D22" s="4"/>
    </row>
    <row r="23" spans="1:4" s="1" customFormat="1" ht="11.25" x14ac:dyDescent="0.2">
      <c r="B23" s="11"/>
      <c r="C23" s="31"/>
      <c r="D23" s="4"/>
    </row>
    <row r="24" spans="1:4" s="1" customFormat="1" ht="11.25" x14ac:dyDescent="0.2">
      <c r="B24" s="11"/>
      <c r="C24" s="31"/>
      <c r="D24" s="4"/>
    </row>
    <row r="25" spans="1:4" s="1" customFormat="1" ht="11.25" x14ac:dyDescent="0.2">
      <c r="B25" s="11"/>
      <c r="C25" s="31"/>
      <c r="D25" s="4"/>
    </row>
    <row r="26" spans="1:4" s="1" customFormat="1" ht="11.25" x14ac:dyDescent="0.2">
      <c r="B26" s="11"/>
      <c r="C26" s="31"/>
      <c r="D26" s="4"/>
    </row>
    <row r="27" spans="1:4" s="1" customFormat="1" ht="11.25" x14ac:dyDescent="0.2">
      <c r="B27" s="11"/>
      <c r="C27" s="31"/>
      <c r="D27" s="4"/>
    </row>
    <row r="28" spans="1:4" s="1" customFormat="1" ht="11.25" x14ac:dyDescent="0.2">
      <c r="B28" s="11"/>
      <c r="C28" s="31"/>
      <c r="D28" s="4"/>
    </row>
    <row r="29" spans="1:4" s="1" customFormat="1" ht="11.25" x14ac:dyDescent="0.2">
      <c r="B29" s="11"/>
      <c r="C29" s="31"/>
      <c r="D29" s="4"/>
    </row>
    <row r="30" spans="1:4" s="1" customFormat="1" ht="11.25" x14ac:dyDescent="0.2">
      <c r="B30" s="11"/>
      <c r="C30" s="31"/>
      <c r="D30" s="4"/>
    </row>
    <row r="31" spans="1:4" s="1" customFormat="1" ht="11.25" x14ac:dyDescent="0.2">
      <c r="B31" s="11"/>
      <c r="C31" s="31"/>
      <c r="D31" s="4"/>
    </row>
    <row r="32" spans="1:4" s="1" customFormat="1" ht="11.25" x14ac:dyDescent="0.2">
      <c r="B32" s="11"/>
      <c r="C32" s="31"/>
      <c r="D32" s="4"/>
    </row>
    <row r="33" spans="2:4" s="1" customFormat="1" ht="11.25" x14ac:dyDescent="0.2">
      <c r="B33" s="11"/>
      <c r="C33" s="31"/>
      <c r="D33" s="4"/>
    </row>
    <row r="34" spans="2:4" s="1" customFormat="1" ht="11.25" x14ac:dyDescent="0.2">
      <c r="B34" s="11"/>
      <c r="C34" s="31"/>
      <c r="D34" s="4"/>
    </row>
    <row r="35" spans="2:4" s="1" customFormat="1" ht="11.25" x14ac:dyDescent="0.2">
      <c r="B35" s="11"/>
      <c r="C35" s="31"/>
      <c r="D35" s="4"/>
    </row>
    <row r="36" spans="2:4" s="1" customFormat="1" ht="11.25" x14ac:dyDescent="0.2">
      <c r="B36" s="11"/>
      <c r="C36" s="31"/>
      <c r="D36" s="4"/>
    </row>
    <row r="37" spans="2:4" s="1" customFormat="1" ht="11.25" x14ac:dyDescent="0.2">
      <c r="B37" s="11"/>
      <c r="C37" s="31"/>
      <c r="D37" s="4"/>
    </row>
    <row r="38" spans="2:4" s="1" customFormat="1" ht="11.25" x14ac:dyDescent="0.2">
      <c r="B38" s="11"/>
      <c r="C38" s="31"/>
      <c r="D38" s="4"/>
    </row>
    <row r="39" spans="2:4" s="1" customFormat="1" ht="11.25" x14ac:dyDescent="0.2">
      <c r="B39" s="11"/>
      <c r="C39" s="31"/>
      <c r="D39" s="4"/>
    </row>
    <row r="40" spans="2:4" s="1" customFormat="1" ht="11.25" x14ac:dyDescent="0.2">
      <c r="B40" s="11"/>
      <c r="C40" s="31"/>
      <c r="D40" s="4"/>
    </row>
    <row r="41" spans="2:4" s="1" customFormat="1" ht="11.25" x14ac:dyDescent="0.2">
      <c r="B41" s="11"/>
      <c r="C41" s="31"/>
      <c r="D41" s="4"/>
    </row>
    <row r="42" spans="2:4" s="1" customFormat="1" ht="11.25" x14ac:dyDescent="0.2">
      <c r="B42" s="11"/>
      <c r="C42" s="31"/>
      <c r="D42" s="4"/>
    </row>
    <row r="43" spans="2:4" s="1" customFormat="1" ht="11.25" x14ac:dyDescent="0.2">
      <c r="B43" s="11"/>
      <c r="C43" s="31"/>
      <c r="D43" s="4"/>
    </row>
    <row r="44" spans="2:4" s="1" customFormat="1" ht="11.25" x14ac:dyDescent="0.2">
      <c r="B44" s="11"/>
      <c r="C44" s="31"/>
      <c r="D44" s="4"/>
    </row>
    <row r="45" spans="2:4" s="1" customFormat="1" ht="11.25" x14ac:dyDescent="0.2">
      <c r="B45" s="11"/>
      <c r="C45" s="31"/>
      <c r="D45" s="4"/>
    </row>
    <row r="46" spans="2:4" s="1" customFormat="1" ht="11.25" x14ac:dyDescent="0.2">
      <c r="B46" s="11"/>
      <c r="C46" s="31"/>
      <c r="D46" s="4"/>
    </row>
    <row r="47" spans="2:4" s="1" customFormat="1" ht="11.25" x14ac:dyDescent="0.2">
      <c r="B47" s="11"/>
      <c r="C47" s="31"/>
      <c r="D47" s="4"/>
    </row>
    <row r="48" spans="2:4" s="1" customFormat="1" ht="11.25" x14ac:dyDescent="0.2">
      <c r="B48" s="11"/>
      <c r="C48" s="31"/>
      <c r="D48" s="4"/>
    </row>
    <row r="49" spans="2:4" s="1" customFormat="1" ht="11.25" x14ac:dyDescent="0.2">
      <c r="B49" s="11"/>
      <c r="C49" s="31"/>
      <c r="D49" s="4"/>
    </row>
    <row r="50" spans="2:4" s="1" customFormat="1" ht="11.25" x14ac:dyDescent="0.2">
      <c r="B50" s="11"/>
      <c r="C50" s="31"/>
      <c r="D50" s="4"/>
    </row>
    <row r="51" spans="2:4" s="1" customFormat="1" ht="11.25" x14ac:dyDescent="0.2">
      <c r="B51" s="11"/>
      <c r="C51" s="31"/>
      <c r="D51" s="4"/>
    </row>
    <row r="52" spans="2:4" s="1" customFormat="1" ht="11.25" x14ac:dyDescent="0.2">
      <c r="B52" s="11"/>
      <c r="C52" s="31"/>
      <c r="D52" s="4"/>
    </row>
    <row r="53" spans="2:4" s="1" customFormat="1" ht="11.25" x14ac:dyDescent="0.2">
      <c r="B53" s="11"/>
      <c r="C53" s="31"/>
      <c r="D53" s="4"/>
    </row>
    <row r="54" spans="2:4" s="1" customFormat="1" ht="11.25" x14ac:dyDescent="0.2">
      <c r="B54" s="11"/>
      <c r="C54" s="31"/>
      <c r="D54" s="4"/>
    </row>
    <row r="55" spans="2:4" s="1" customFormat="1" ht="11.25" x14ac:dyDescent="0.2">
      <c r="B55" s="11"/>
      <c r="C55" s="31"/>
      <c r="D55" s="4"/>
    </row>
    <row r="56" spans="2:4" s="1" customFormat="1" ht="11.25" x14ac:dyDescent="0.2">
      <c r="B56" s="11"/>
      <c r="C56" s="31"/>
      <c r="D56" s="4"/>
    </row>
    <row r="57" spans="2:4" s="1" customFormat="1" ht="11.25" x14ac:dyDescent="0.2">
      <c r="B57" s="11"/>
      <c r="C57" s="31"/>
      <c r="D57" s="4"/>
    </row>
    <row r="58" spans="2:4" s="1" customFormat="1" ht="11.25" x14ac:dyDescent="0.2">
      <c r="B58" s="11"/>
      <c r="C58" s="31"/>
      <c r="D58" s="4"/>
    </row>
    <row r="59" spans="2:4" s="1" customFormat="1" ht="11.25" x14ac:dyDescent="0.2">
      <c r="B59" s="11"/>
      <c r="C59" s="31"/>
      <c r="D59" s="4"/>
    </row>
    <row r="60" spans="2:4" s="1" customFormat="1" ht="11.25" x14ac:dyDescent="0.2">
      <c r="B60" s="11"/>
      <c r="C60" s="31"/>
      <c r="D60" s="4"/>
    </row>
    <row r="61" spans="2:4" s="1" customFormat="1" ht="11.25" x14ac:dyDescent="0.2">
      <c r="B61" s="11"/>
      <c r="C61" s="31"/>
      <c r="D61" s="4"/>
    </row>
    <row r="62" spans="2:4" s="1" customFormat="1" ht="11.25" x14ac:dyDescent="0.2">
      <c r="B62" s="11"/>
      <c r="C62" s="31"/>
      <c r="D62" s="4"/>
    </row>
    <row r="63" spans="2:4" s="1" customFormat="1" ht="11.25" x14ac:dyDescent="0.2">
      <c r="B63" s="11"/>
      <c r="C63" s="31"/>
      <c r="D63" s="4"/>
    </row>
    <row r="64" spans="2:4" s="1" customFormat="1" ht="11.25" x14ac:dyDescent="0.2">
      <c r="B64" s="11"/>
      <c r="C64" s="31"/>
      <c r="D64" s="4"/>
    </row>
    <row r="65" spans="2:4" s="1" customFormat="1" ht="11.25" x14ac:dyDescent="0.2">
      <c r="B65" s="11"/>
      <c r="C65" s="31"/>
      <c r="D65" s="4"/>
    </row>
    <row r="66" spans="2:4" s="1" customFormat="1" ht="11.25" x14ac:dyDescent="0.2">
      <c r="B66" s="11"/>
      <c r="C66" s="31"/>
      <c r="D66" s="4"/>
    </row>
    <row r="67" spans="2:4" s="1" customFormat="1" ht="11.25" x14ac:dyDescent="0.2">
      <c r="B67" s="11"/>
      <c r="C67" s="31"/>
      <c r="D67" s="4"/>
    </row>
    <row r="68" spans="2:4" s="1" customFormat="1" ht="11.25" x14ac:dyDescent="0.2">
      <c r="B68" s="11"/>
      <c r="C68" s="31"/>
      <c r="D68" s="4"/>
    </row>
    <row r="69" spans="2:4" s="1" customFormat="1" ht="11.25" x14ac:dyDescent="0.2">
      <c r="B69" s="11"/>
      <c r="C69" s="31"/>
      <c r="D69" s="4"/>
    </row>
    <row r="70" spans="2:4" s="1" customFormat="1" ht="11.25" x14ac:dyDescent="0.2">
      <c r="B70" s="11"/>
      <c r="C70" s="31"/>
      <c r="D70" s="4"/>
    </row>
    <row r="71" spans="2:4" s="1" customFormat="1" ht="11.25" x14ac:dyDescent="0.2">
      <c r="B71" s="11"/>
      <c r="C71" s="31"/>
      <c r="D71" s="4"/>
    </row>
    <row r="72" spans="2:4" s="1" customFormat="1" ht="11.25" x14ac:dyDescent="0.2">
      <c r="B72" s="11"/>
      <c r="C72" s="31"/>
      <c r="D72" s="4"/>
    </row>
    <row r="73" spans="2:4" s="1" customFormat="1" ht="11.25" x14ac:dyDescent="0.2">
      <c r="B73" s="11"/>
      <c r="C73" s="31"/>
      <c r="D73" s="4"/>
    </row>
    <row r="74" spans="2:4" s="1" customFormat="1" ht="11.25" x14ac:dyDescent="0.2">
      <c r="B74" s="11"/>
      <c r="C74" s="31"/>
      <c r="D74" s="4"/>
    </row>
    <row r="75" spans="2:4" s="1" customFormat="1" ht="11.25" x14ac:dyDescent="0.2">
      <c r="B75" s="11"/>
      <c r="C75" s="31"/>
      <c r="D75" s="4"/>
    </row>
    <row r="76" spans="2:4" s="1" customFormat="1" ht="11.25" x14ac:dyDescent="0.2">
      <c r="B76" s="11"/>
      <c r="C76" s="31"/>
      <c r="D76" s="4"/>
    </row>
    <row r="77" spans="2:4" s="1" customFormat="1" ht="11.25" x14ac:dyDescent="0.2">
      <c r="B77" s="11"/>
      <c r="C77" s="31"/>
      <c r="D77" s="4"/>
    </row>
    <row r="78" spans="2:4" s="1" customFormat="1" ht="11.25" x14ac:dyDescent="0.2">
      <c r="B78" s="11"/>
      <c r="C78" s="31"/>
      <c r="D78" s="4"/>
    </row>
    <row r="79" spans="2:4" s="1" customFormat="1" ht="11.25" x14ac:dyDescent="0.2">
      <c r="B79" s="11"/>
      <c r="C79" s="31"/>
      <c r="D79" s="4"/>
    </row>
    <row r="80" spans="2:4" s="1" customFormat="1" ht="11.25" x14ac:dyDescent="0.2">
      <c r="B80" s="11"/>
      <c r="C80" s="31"/>
      <c r="D80" s="4"/>
    </row>
    <row r="81" spans="2:4" s="1" customFormat="1" ht="11.25" x14ac:dyDescent="0.2">
      <c r="B81" s="11"/>
      <c r="C81" s="31"/>
      <c r="D81" s="4"/>
    </row>
    <row r="82" spans="2:4" s="1" customFormat="1" ht="11.25" x14ac:dyDescent="0.2">
      <c r="B82" s="11"/>
      <c r="C82" s="31"/>
      <c r="D82" s="4"/>
    </row>
    <row r="83" spans="2:4" s="1" customFormat="1" ht="11.25" x14ac:dyDescent="0.2">
      <c r="B83" s="11"/>
      <c r="C83" s="31"/>
      <c r="D83" s="4"/>
    </row>
    <row r="84" spans="2:4" s="1" customFormat="1" ht="11.25" x14ac:dyDescent="0.2">
      <c r="B84" s="11"/>
      <c r="C84" s="31"/>
      <c r="D84" s="4"/>
    </row>
    <row r="85" spans="2:4" s="1" customFormat="1" ht="11.25" x14ac:dyDescent="0.2">
      <c r="B85" s="11"/>
      <c r="C85" s="31"/>
      <c r="D85" s="4"/>
    </row>
    <row r="86" spans="2:4" s="1" customFormat="1" ht="11.25" x14ac:dyDescent="0.2">
      <c r="B86" s="11"/>
      <c r="C86" s="31"/>
      <c r="D86" s="4"/>
    </row>
    <row r="87" spans="2:4" s="1" customFormat="1" ht="11.25" x14ac:dyDescent="0.2">
      <c r="B87" s="11"/>
      <c r="C87" s="31"/>
      <c r="D87" s="4"/>
    </row>
    <row r="88" spans="2:4" s="1" customFormat="1" ht="11.25" x14ac:dyDescent="0.2">
      <c r="B88" s="11"/>
      <c r="C88" s="31"/>
      <c r="D88" s="4"/>
    </row>
    <row r="89" spans="2:4" s="1" customFormat="1" ht="11.25" x14ac:dyDescent="0.2">
      <c r="B89" s="11"/>
      <c r="C89" s="31"/>
      <c r="D89" s="4"/>
    </row>
    <row r="90" spans="2:4" s="1" customFormat="1" ht="11.25" x14ac:dyDescent="0.2">
      <c r="B90" s="11"/>
      <c r="C90" s="31"/>
      <c r="D90" s="4"/>
    </row>
    <row r="91" spans="2:4" s="1" customFormat="1" ht="11.25" x14ac:dyDescent="0.2">
      <c r="B91" s="11"/>
      <c r="C91" s="31"/>
      <c r="D91" s="4"/>
    </row>
    <row r="92" spans="2:4" s="1" customFormat="1" ht="11.25" x14ac:dyDescent="0.2">
      <c r="B92" s="11"/>
      <c r="C92" s="31"/>
      <c r="D92" s="4"/>
    </row>
    <row r="93" spans="2:4" s="1" customFormat="1" ht="11.25" x14ac:dyDescent="0.2">
      <c r="B93" s="11"/>
      <c r="C93" s="31"/>
      <c r="D93" s="4"/>
    </row>
    <row r="94" spans="2:4" s="1" customFormat="1" ht="11.25" x14ac:dyDescent="0.2">
      <c r="B94" s="11"/>
      <c r="C94" s="31"/>
      <c r="D94" s="4"/>
    </row>
    <row r="95" spans="2:4" s="1" customFormat="1" ht="11.25" x14ac:dyDescent="0.2">
      <c r="B95" s="11"/>
      <c r="C95" s="31"/>
      <c r="D95" s="4"/>
    </row>
    <row r="96" spans="2:4" s="1" customFormat="1" ht="11.25" x14ac:dyDescent="0.2">
      <c r="B96" s="11"/>
      <c r="C96" s="31"/>
      <c r="D96" s="4"/>
    </row>
    <row r="97" spans="2:4" s="1" customFormat="1" ht="11.25" x14ac:dyDescent="0.2">
      <c r="B97" s="11"/>
      <c r="C97" s="31"/>
      <c r="D97" s="4"/>
    </row>
    <row r="98" spans="2:4" s="1" customFormat="1" ht="11.25" x14ac:dyDescent="0.2">
      <c r="B98" s="11"/>
      <c r="C98" s="31"/>
      <c r="D98" s="4"/>
    </row>
    <row r="99" spans="2:4" s="1" customFormat="1" ht="11.25" x14ac:dyDescent="0.2">
      <c r="B99" s="11"/>
      <c r="C99" s="31"/>
      <c r="D99" s="4"/>
    </row>
    <row r="100" spans="2:4" s="1" customFormat="1" ht="11.25" x14ac:dyDescent="0.2">
      <c r="B100" s="11"/>
      <c r="C100" s="31"/>
      <c r="D100" s="4"/>
    </row>
    <row r="101" spans="2:4" s="1" customFormat="1" ht="11.25" x14ac:dyDescent="0.2">
      <c r="B101" s="11"/>
      <c r="C101" s="31"/>
      <c r="D101" s="4"/>
    </row>
    <row r="102" spans="2:4" s="1" customFormat="1" ht="11.25" x14ac:dyDescent="0.2">
      <c r="B102" s="11"/>
      <c r="C102" s="31"/>
      <c r="D102" s="4"/>
    </row>
    <row r="103" spans="2:4" s="1" customFormat="1" ht="11.25" x14ac:dyDescent="0.2">
      <c r="B103" s="11"/>
      <c r="C103" s="31"/>
      <c r="D103" s="4"/>
    </row>
    <row r="104" spans="2:4" s="1" customFormat="1" ht="11.25" x14ac:dyDescent="0.2">
      <c r="B104" s="11"/>
      <c r="C104" s="31"/>
      <c r="D104" s="4"/>
    </row>
    <row r="105" spans="2:4" s="1" customFormat="1" ht="11.25" x14ac:dyDescent="0.2">
      <c r="B105" s="11"/>
      <c r="C105" s="31"/>
      <c r="D105" s="4"/>
    </row>
    <row r="106" spans="2:4" s="1" customFormat="1" ht="11.25" x14ac:dyDescent="0.2">
      <c r="B106" s="11"/>
      <c r="C106" s="31"/>
      <c r="D106" s="4"/>
    </row>
    <row r="107" spans="2:4" s="1" customFormat="1" ht="11.25" x14ac:dyDescent="0.2">
      <c r="B107" s="11"/>
      <c r="C107" s="31"/>
      <c r="D107" s="4"/>
    </row>
    <row r="108" spans="2:4" s="1" customFormat="1" ht="11.25" x14ac:dyDescent="0.2">
      <c r="B108" s="11"/>
      <c r="C108" s="31"/>
      <c r="D108" s="4"/>
    </row>
    <row r="109" spans="2:4" s="1" customFormat="1" ht="11.25" x14ac:dyDescent="0.2">
      <c r="B109" s="11"/>
      <c r="C109" s="31"/>
      <c r="D109" s="4"/>
    </row>
    <row r="110" spans="2:4" s="1" customFormat="1" ht="11.25" x14ac:dyDescent="0.2">
      <c r="B110" s="11"/>
      <c r="C110" s="31"/>
      <c r="D110" s="4"/>
    </row>
    <row r="111" spans="2:4" s="1" customFormat="1" ht="11.25" x14ac:dyDescent="0.2">
      <c r="B111" s="11"/>
      <c r="C111" s="31"/>
      <c r="D111" s="4"/>
    </row>
    <row r="112" spans="2:4" s="1" customFormat="1" ht="11.25" x14ac:dyDescent="0.2">
      <c r="B112" s="11"/>
      <c r="C112" s="31"/>
      <c r="D112" s="4"/>
    </row>
    <row r="113" spans="2:4" s="1" customFormat="1" ht="11.25" x14ac:dyDescent="0.2">
      <c r="B113" s="11"/>
      <c r="C113" s="31"/>
      <c r="D113" s="4"/>
    </row>
    <row r="114" spans="2:4" s="1" customFormat="1" ht="11.25" x14ac:dyDescent="0.2">
      <c r="B114" s="11"/>
      <c r="C114" s="31"/>
      <c r="D114" s="4"/>
    </row>
    <row r="115" spans="2:4" s="1" customFormat="1" ht="11.25" x14ac:dyDescent="0.2">
      <c r="B115" s="11"/>
      <c r="C115" s="31"/>
      <c r="D115" s="4"/>
    </row>
    <row r="116" spans="2:4" s="1" customFormat="1" ht="11.25" x14ac:dyDescent="0.2">
      <c r="B116" s="11"/>
      <c r="C116" s="31"/>
      <c r="D116" s="4"/>
    </row>
    <row r="117" spans="2:4" s="1" customFormat="1" ht="11.25" x14ac:dyDescent="0.2">
      <c r="B117" s="11"/>
      <c r="C117" s="31"/>
      <c r="D117" s="4"/>
    </row>
    <row r="118" spans="2:4" s="1" customFormat="1" ht="11.25" x14ac:dyDescent="0.2">
      <c r="B118" s="11"/>
      <c r="C118" s="31"/>
      <c r="D118" s="4"/>
    </row>
    <row r="119" spans="2:4" s="1" customFormat="1" ht="11.25" x14ac:dyDescent="0.2">
      <c r="B119" s="11"/>
      <c r="C119" s="31"/>
      <c r="D119" s="4"/>
    </row>
    <row r="120" spans="2:4" s="1" customFormat="1" ht="11.25" x14ac:dyDescent="0.2">
      <c r="B120" s="11"/>
      <c r="C120" s="31"/>
      <c r="D120" s="4"/>
    </row>
    <row r="121" spans="2:4" s="1" customFormat="1" ht="11.25" x14ac:dyDescent="0.2">
      <c r="B121" s="11"/>
      <c r="C121" s="31"/>
      <c r="D121" s="4"/>
    </row>
    <row r="122" spans="2:4" s="1" customFormat="1" ht="11.25" x14ac:dyDescent="0.2">
      <c r="B122" s="11"/>
      <c r="C122" s="31"/>
      <c r="D122" s="4"/>
    </row>
    <row r="123" spans="2:4" s="1" customFormat="1" ht="11.25" x14ac:dyDescent="0.2">
      <c r="B123" s="11"/>
      <c r="C123" s="31"/>
      <c r="D123" s="4"/>
    </row>
    <row r="124" spans="2:4" s="1" customFormat="1" ht="11.25" x14ac:dyDescent="0.2">
      <c r="B124" s="11"/>
      <c r="C124" s="31"/>
      <c r="D124" s="4"/>
    </row>
    <row r="125" spans="2:4" s="1" customFormat="1" ht="11.25" x14ac:dyDescent="0.2">
      <c r="B125" s="11"/>
      <c r="C125" s="31"/>
      <c r="D125" s="4"/>
    </row>
    <row r="126" spans="2:4" s="1" customFormat="1" ht="11.25" x14ac:dyDescent="0.2">
      <c r="B126" s="11"/>
      <c r="C126" s="31"/>
      <c r="D126" s="4"/>
    </row>
    <row r="127" spans="2:4" s="1" customFormat="1" ht="11.25" x14ac:dyDescent="0.2">
      <c r="B127" s="11"/>
      <c r="C127" s="31"/>
      <c r="D127" s="4"/>
    </row>
    <row r="128" spans="2:4" s="1" customFormat="1" ht="11.25" x14ac:dyDescent="0.2">
      <c r="B128" s="11"/>
      <c r="C128" s="31"/>
      <c r="D128" s="4"/>
    </row>
    <row r="129" spans="2:4" s="1" customFormat="1" ht="11.25" x14ac:dyDescent="0.2">
      <c r="B129" s="11"/>
      <c r="C129" s="31"/>
      <c r="D129" s="4"/>
    </row>
    <row r="130" spans="2:4" s="1" customFormat="1" ht="11.25" x14ac:dyDescent="0.2">
      <c r="B130" s="11"/>
      <c r="C130" s="31"/>
      <c r="D130" s="4"/>
    </row>
    <row r="131" spans="2:4" s="1" customFormat="1" ht="11.25" x14ac:dyDescent="0.2">
      <c r="B131" s="11"/>
      <c r="C131" s="31"/>
      <c r="D131" s="4"/>
    </row>
    <row r="132" spans="2:4" s="1" customFormat="1" ht="11.25" x14ac:dyDescent="0.2">
      <c r="B132" s="11"/>
      <c r="C132" s="31"/>
      <c r="D132" s="4"/>
    </row>
    <row r="133" spans="2:4" s="1" customFormat="1" ht="11.25" x14ac:dyDescent="0.2">
      <c r="B133" s="11"/>
      <c r="C133" s="31"/>
      <c r="D133" s="4"/>
    </row>
    <row r="134" spans="2:4" s="1" customFormat="1" ht="11.25" x14ac:dyDescent="0.2">
      <c r="B134" s="11"/>
      <c r="C134" s="31"/>
      <c r="D134" s="4"/>
    </row>
    <row r="135" spans="2:4" s="1" customFormat="1" ht="11.25" x14ac:dyDescent="0.2">
      <c r="B135" s="11"/>
      <c r="C135" s="31"/>
      <c r="D135" s="4"/>
    </row>
    <row r="136" spans="2:4" s="1" customFormat="1" ht="11.25" x14ac:dyDescent="0.2">
      <c r="B136" s="11"/>
      <c r="C136" s="31"/>
      <c r="D136" s="4"/>
    </row>
    <row r="137" spans="2:4" s="1" customFormat="1" ht="11.25" x14ac:dyDescent="0.2">
      <c r="B137" s="11"/>
      <c r="C137" s="31"/>
      <c r="D137" s="4"/>
    </row>
    <row r="138" spans="2:4" s="1" customFormat="1" ht="11.25" x14ac:dyDescent="0.2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view="pageBreakPreview" topLeftCell="A9" zoomScale="60" zoomScaleNormal="100" workbookViewId="0">
      <selection activeCell="B9" sqref="B9"/>
    </sheetView>
  </sheetViews>
  <sheetFormatPr defaultRowHeight="12.75" x14ac:dyDescent="0.2"/>
  <cols>
    <col min="1" max="1" width="17.28515625" customWidth="1"/>
    <col min="2" max="2" width="21.285156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 x14ac:dyDescent="0.2">
      <c r="A2" t="s">
        <v>17</v>
      </c>
      <c r="F2" s="20" t="s">
        <v>18</v>
      </c>
    </row>
    <row r="3" spans="1:6" x14ac:dyDescent="0.2">
      <c r="A3" t="s">
        <v>19</v>
      </c>
      <c r="F3" s="20" t="s">
        <v>20</v>
      </c>
    </row>
    <row r="5" spans="1:6" x14ac:dyDescent="0.2">
      <c r="A5" t="str">
        <f>Rekapitulace!$A$1</f>
        <v>ATEPRO s.r.o.</v>
      </c>
    </row>
    <row r="8" spans="1:6" ht="126" customHeight="1" x14ac:dyDescent="0.2"/>
    <row r="9" spans="1:6" ht="22.5" customHeight="1" x14ac:dyDescent="0.35">
      <c r="B9" s="21" t="s">
        <v>108</v>
      </c>
    </row>
    <row r="10" spans="1:6" ht="36.75" customHeight="1" x14ac:dyDescent="0.2">
      <c r="B10" t="s">
        <v>21</v>
      </c>
      <c r="C10" s="22" t="str">
        <f>'Položkový rozpočet'!$D$1</f>
        <v xml:space="preserve">481 - Přístavba budovy Gymnázia Benešov na č.p.415/1                    </v>
      </c>
    </row>
    <row r="11" spans="1:6" ht="26.25" customHeight="1" x14ac:dyDescent="0.2">
      <c r="B11" t="s">
        <v>22</v>
      </c>
      <c r="C11" s="22" t="str">
        <f>'Položkový rozpočet'!$D$2</f>
        <v xml:space="preserve">4810020 - Doplnění rozpočtu 1.NP-zdravotní instalace                        </v>
      </c>
    </row>
    <row r="12" spans="1:6" ht="24.75" customHeight="1" x14ac:dyDescent="0.2">
      <c r="B12" t="s">
        <v>23</v>
      </c>
      <c r="C12" t="s">
        <v>100</v>
      </c>
    </row>
    <row r="13" spans="1:6" ht="24.75" customHeight="1" x14ac:dyDescent="0.2">
      <c r="C13" s="24" t="s">
        <v>101</v>
      </c>
    </row>
    <row r="18" spans="1:6" ht="21.75" customHeight="1" x14ac:dyDescent="0.2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 x14ac:dyDescent="0.2">
      <c r="B19" t="s">
        <v>26</v>
      </c>
      <c r="C19" s="26">
        <f>'Položkový rozpočet'!H76</f>
        <v>0</v>
      </c>
      <c r="D19" t="s">
        <v>25</v>
      </c>
    </row>
    <row r="20" spans="1:6" ht="24.75" customHeight="1" x14ac:dyDescent="0.2">
      <c r="C20" s="26"/>
    </row>
    <row r="21" spans="1:6" x14ac:dyDescent="0.2">
      <c r="B21" t="s">
        <v>107</v>
      </c>
      <c r="C21" s="26">
        <f>'Položkový rozpočet'!F77</f>
        <v>0</v>
      </c>
      <c r="D21" t="s">
        <v>25</v>
      </c>
    </row>
    <row r="22" spans="1:6" ht="26.25" customHeight="1" x14ac:dyDescent="0.2">
      <c r="B22" t="s">
        <v>27</v>
      </c>
      <c r="C22" s="27">
        <f>'Položkový rozpočet'!I79</f>
        <v>0.89596999999999993</v>
      </c>
      <c r="D22" t="s">
        <v>28</v>
      </c>
    </row>
    <row r="31" spans="1:6" x14ac:dyDescent="0.2">
      <c r="E31" t="s">
        <v>29</v>
      </c>
      <c r="F31" t="s">
        <v>102</v>
      </c>
    </row>
    <row r="32" spans="1:6" x14ac:dyDescent="0.2">
      <c r="E32" t="s">
        <v>30</v>
      </c>
      <c r="F32" s="25">
        <v>43264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12</vt:i4>
      </vt:variant>
    </vt:vector>
  </HeadingPairs>
  <TitlesOfParts>
    <vt:vector size="15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'Krycí list'!Oblast_tisku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HANA</cp:lastModifiedBy>
  <cp:lastPrinted>2018-06-14T14:06:19Z</cp:lastPrinted>
  <dcterms:created xsi:type="dcterms:W3CDTF">1999-10-27T12:59:00Z</dcterms:created>
  <dcterms:modified xsi:type="dcterms:W3CDTF">2018-06-14T14:10:04Z</dcterms:modified>
</cp:coreProperties>
</file>